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inte\Desktop\"/>
    </mc:Choice>
  </mc:AlternateContent>
  <workbookProtection workbookAlgorithmName="SHA-512" workbookHashValue="bYBzt+LB+T7dDtxDWi0AD/450TjqpOuqN3bQWR+bEqTiUC2U5bgRj03wkAM2WSRse8vlAnIYpCp5kEtEDVhCjg==" workbookSaltValue="rNb+ZsPH5b1EgheES/ohNA==" workbookSpinCount="100000" lockStructure="1"/>
  <bookViews>
    <workbookView xWindow="0" yWindow="0" windowWidth="16380" windowHeight="8196" tabRatio="173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6" i="1" l="1"/>
  <c r="D5" i="1"/>
  <c r="D14" i="1"/>
  <c r="C14" i="1"/>
  <c r="E5" i="1"/>
  <c r="C5" i="1"/>
  <c r="B21" i="1" l="1"/>
</calcChain>
</file>

<file path=xl/sharedStrings.xml><?xml version="1.0" encoding="utf-8"?>
<sst xmlns="http://schemas.openxmlformats.org/spreadsheetml/2006/main" count="46" uniqueCount="33">
  <si>
    <r>
      <t>共振</t>
    </r>
    <r>
      <rPr>
        <sz val="10"/>
        <rFont val="Arial"/>
        <family val="2"/>
        <charset val="1"/>
      </rPr>
      <t>f(MHz)</t>
    </r>
  </si>
  <si>
    <r>
      <t>L</t>
    </r>
    <r>
      <rPr>
        <sz val="10"/>
        <rFont val="TakaoPGothic"/>
        <family val="2"/>
        <charset val="1"/>
      </rPr>
      <t>　</t>
    </r>
    <r>
      <rPr>
        <sz val="10"/>
        <rFont val="Arial"/>
        <family val="2"/>
        <charset val="1"/>
      </rPr>
      <t>(μH)</t>
    </r>
  </si>
  <si>
    <r>
      <t>C</t>
    </r>
    <r>
      <rPr>
        <sz val="10"/>
        <rFont val="TakaoPGothic"/>
        <family val="2"/>
        <charset val="1"/>
      </rPr>
      <t>　</t>
    </r>
    <r>
      <rPr>
        <sz val="10"/>
        <rFont val="Arial"/>
        <family val="2"/>
        <charset val="1"/>
      </rPr>
      <t>(pF)</t>
    </r>
  </si>
  <si>
    <t>解</t>
  </si>
  <si>
    <t>記入</t>
  </si>
  <si>
    <t>XL</t>
  </si>
  <si>
    <t>XC</t>
  </si>
  <si>
    <r>
      <t>周波数</t>
    </r>
    <r>
      <rPr>
        <sz val="10"/>
        <rFont val="Arial"/>
        <family val="2"/>
        <charset val="1"/>
      </rPr>
      <t>(MHz)</t>
    </r>
  </si>
  <si>
    <r>
      <t>50Ω</t>
    </r>
    <r>
      <rPr>
        <sz val="10"/>
        <rFont val="TakaoPGothic"/>
        <family val="2"/>
        <charset val="1"/>
      </rPr>
      <t>純抵抗との合成</t>
    </r>
    <r>
      <rPr>
        <sz val="10"/>
        <rFont val="Arial"/>
        <family val="2"/>
        <charset val="1"/>
      </rPr>
      <t>Z (Ω)</t>
    </r>
  </si>
  <si>
    <r>
      <t>共振および</t>
    </r>
    <r>
      <rPr>
        <b/>
        <sz val="13"/>
        <rFont val="Arial"/>
        <family val="2"/>
        <charset val="1"/>
      </rPr>
      <t>RLC</t>
    </r>
    <r>
      <rPr>
        <b/>
        <sz val="13"/>
        <rFont val="TakaoPGothic"/>
        <family val="2"/>
        <charset val="1"/>
      </rPr>
      <t>並列合成インピーダンス　</t>
    </r>
    <r>
      <rPr>
        <b/>
        <sz val="13"/>
        <rFont val="Arial"/>
        <family val="2"/>
        <charset val="1"/>
      </rPr>
      <t>JA</t>
    </r>
    <r>
      <rPr>
        <b/>
        <sz val="13"/>
        <rFont val="TakaoPGothic"/>
        <family val="2"/>
        <charset val="1"/>
      </rPr>
      <t>８</t>
    </r>
    <r>
      <rPr>
        <b/>
        <sz val="13"/>
        <rFont val="Arial"/>
        <family val="2"/>
        <charset val="1"/>
      </rPr>
      <t>GYQ</t>
    </r>
  </si>
  <si>
    <r>
      <t>下は５０</t>
    </r>
    <r>
      <rPr>
        <sz val="10"/>
        <rFont val="Arial"/>
        <family val="2"/>
        <charset val="1"/>
      </rPr>
      <t>Ω</t>
    </r>
    <r>
      <rPr>
        <sz val="10"/>
        <rFont val="TakaoPGothic"/>
        <family val="2"/>
        <charset val="1"/>
      </rPr>
      <t>純抵抗受けにおける入力容量のキャンセルのインピーダンスを求めるもの。</t>
    </r>
  </si>
  <si>
    <r>
      <t>C</t>
    </r>
    <r>
      <rPr>
        <sz val="10"/>
        <rFont val="TakaoPGothic"/>
        <family val="2"/>
        <charset val="1"/>
      </rPr>
      <t>に入力容量を記入。</t>
    </r>
    <r>
      <rPr>
        <sz val="10"/>
        <rFont val="Arial"/>
        <family val="2"/>
        <charset val="1"/>
      </rPr>
      <t>GU-74B</t>
    </r>
    <r>
      <rPr>
        <sz val="10"/>
        <rFont val="TakaoPGothic"/>
        <family val="2"/>
        <charset val="1"/>
      </rPr>
      <t>だと５６</t>
    </r>
    <r>
      <rPr>
        <sz val="10"/>
        <rFont val="Arial"/>
        <family val="2"/>
        <charset val="1"/>
      </rPr>
      <t>pF</t>
    </r>
    <r>
      <rPr>
        <sz val="10"/>
        <rFont val="TakaoPGothic"/>
        <family val="2"/>
        <charset val="1"/>
      </rPr>
      <t>＋ストレート容量で</t>
    </r>
    <r>
      <rPr>
        <sz val="10"/>
        <rFont val="Arial"/>
        <family val="2"/>
        <charset val="1"/>
      </rPr>
      <t>60pF</t>
    </r>
    <r>
      <rPr>
        <sz val="10"/>
        <rFont val="TakaoPGothic"/>
        <family val="2"/>
        <charset val="1"/>
      </rPr>
      <t>程度。</t>
    </r>
  </si>
  <si>
    <t>上記で求めた並列共振時のL・C値を入れるとLCのインピーダンスは∞となるので</t>
  </si>
  <si>
    <r>
      <t>純抵抗分の</t>
    </r>
    <r>
      <rPr>
        <sz val="10"/>
        <rFont val="Arial"/>
        <family val="2"/>
        <charset val="1"/>
      </rPr>
      <t>50Ω</t>
    </r>
    <r>
      <rPr>
        <sz val="10"/>
        <rFont val="TakaoPGothic"/>
        <family val="2"/>
        <charset val="1"/>
      </rPr>
      <t>だけが残る。（理想的であり検算にもなる）</t>
    </r>
  </si>
  <si>
    <t>使用例</t>
  </si>
  <si>
    <r>
      <t>入力容量＋ストレート容量を</t>
    </r>
    <r>
      <rPr>
        <sz val="10"/>
        <rFont val="Arial"/>
        <family val="2"/>
        <charset val="1"/>
      </rPr>
      <t>60pF</t>
    </r>
    <r>
      <rPr>
        <sz val="10"/>
        <rFont val="TakaoPGothic"/>
        <family val="2"/>
        <charset val="1"/>
      </rPr>
      <t>とする。</t>
    </r>
  </si>
  <si>
    <r>
      <t>上真ん中</t>
    </r>
    <r>
      <rPr>
        <sz val="10"/>
        <rFont val="Arial"/>
        <family val="2"/>
        <charset val="1"/>
      </rPr>
      <t>L</t>
    </r>
    <r>
      <rPr>
        <sz val="10"/>
        <rFont val="TakaoPGothic"/>
        <family val="2"/>
        <charset val="1"/>
      </rPr>
      <t>（</t>
    </r>
    <r>
      <rPr>
        <sz val="10"/>
        <rFont val="Arial"/>
        <family val="2"/>
        <charset val="1"/>
      </rPr>
      <t>μH</t>
    </r>
    <r>
      <rPr>
        <sz val="10"/>
        <rFont val="TakaoPGothic"/>
        <family val="2"/>
        <charset val="1"/>
      </rPr>
      <t>）に</t>
    </r>
    <r>
      <rPr>
        <sz val="10"/>
        <rFont val="Arial"/>
        <family val="2"/>
        <charset val="1"/>
      </rPr>
      <t>60pF</t>
    </r>
    <r>
      <rPr>
        <sz val="10"/>
        <rFont val="TakaoPGothic"/>
        <family val="2"/>
        <charset val="1"/>
      </rPr>
      <t>と目的周波数を入力し計算させた値が共振するインダクタンス。</t>
    </r>
  </si>
  <si>
    <r>
      <t>18.118MHz</t>
    </r>
    <r>
      <rPr>
        <sz val="10"/>
        <rFont val="TakaoPGothic"/>
        <family val="2"/>
        <charset val="1"/>
      </rPr>
      <t>で</t>
    </r>
    <r>
      <rPr>
        <sz val="10"/>
        <rFont val="Arial"/>
        <family val="2"/>
        <charset val="1"/>
      </rPr>
      <t>1.2860815332μH</t>
    </r>
    <r>
      <rPr>
        <sz val="10"/>
        <rFont val="TakaoPGothic"/>
        <family val="2"/>
        <charset val="1"/>
      </rPr>
      <t>となる。</t>
    </r>
  </si>
  <si>
    <r>
      <t>たとえばこのコイルをそのまま</t>
    </r>
    <r>
      <rPr>
        <sz val="10"/>
        <rFont val="Arial"/>
        <family val="2"/>
        <charset val="1"/>
      </rPr>
      <t>24.94MHz</t>
    </r>
    <r>
      <rPr>
        <sz val="10"/>
        <rFont val="TakaoPGothic"/>
        <family val="2"/>
        <charset val="1"/>
      </rPr>
      <t>で使用した場合を計算させる。</t>
    </r>
  </si>
  <si>
    <r>
      <t>L</t>
    </r>
    <r>
      <rPr>
        <sz val="10"/>
        <rFont val="TakaoPGothic"/>
        <family val="2"/>
        <charset val="1"/>
      </rPr>
      <t>　</t>
    </r>
    <r>
      <rPr>
        <sz val="10"/>
        <rFont val="Arial"/>
        <family val="2"/>
        <charset val="1"/>
      </rPr>
      <t>(μH)</t>
    </r>
    <r>
      <rPr>
        <sz val="10"/>
        <rFont val="TakaoPGothic"/>
        <family val="2"/>
        <charset val="1"/>
      </rPr>
      <t>はそのままにして周波数を</t>
    </r>
    <r>
      <rPr>
        <sz val="10"/>
        <rFont val="Arial"/>
        <family val="2"/>
        <charset val="1"/>
      </rPr>
      <t>24.94</t>
    </r>
    <r>
      <rPr>
        <sz val="10"/>
        <rFont val="TakaoPGothic"/>
        <family val="2"/>
        <charset val="1"/>
      </rPr>
      <t>と入力して計算。</t>
    </r>
  </si>
  <si>
    <r>
      <t>合成インピーダンスが</t>
    </r>
    <r>
      <rPr>
        <sz val="10"/>
        <rFont val="Arial"/>
        <family val="2"/>
        <charset val="1"/>
      </rPr>
      <t>48.81</t>
    </r>
    <r>
      <rPr>
        <sz val="10"/>
        <rFont val="TakaoPGothic"/>
        <family val="2"/>
        <charset val="1"/>
      </rPr>
      <t>・・・</t>
    </r>
    <r>
      <rPr>
        <sz val="10"/>
        <rFont val="Arial"/>
        <family val="2"/>
        <charset val="1"/>
      </rPr>
      <t>Ω</t>
    </r>
    <r>
      <rPr>
        <sz val="10"/>
        <rFont val="TakaoPGothic"/>
        <family val="2"/>
        <charset val="1"/>
      </rPr>
      <t>であることが分かる。</t>
    </r>
  </si>
  <si>
    <t>注意　　　</t>
  </si>
  <si>
    <r>
      <t>エキサイタの負荷として</t>
    </r>
    <r>
      <rPr>
        <sz val="10"/>
        <rFont val="Arial"/>
        <family val="2"/>
        <charset val="1"/>
      </rPr>
      <t>VSWR</t>
    </r>
    <r>
      <rPr>
        <sz val="10"/>
        <rFont val="TakaoPGothic"/>
        <family val="2"/>
        <charset val="1"/>
      </rPr>
      <t>を下げるだけなら、近接周波数帯のキャンセルインダクタを</t>
    </r>
  </si>
  <si>
    <t>共用できることはよく知られていますが、虚数部分は計算式に出していませんが、目的周波数以外は</t>
  </si>
  <si>
    <t>共振していませんので、幾ばかしかでもフライホイール効果を期待される方には推奨しません。</t>
  </si>
  <si>
    <t>ただし狭い筐体に入力回路を押し込めるとき、少しでもスペースファクタを稼ぐには</t>
  </si>
  <si>
    <t>合成インピーダンスが許容できるものは共用する手があるということです。</t>
  </si>
  <si>
    <r>
      <t>また</t>
    </r>
    <r>
      <rPr>
        <sz val="10"/>
        <rFont val="Arial"/>
        <family val="2"/>
        <charset val="1"/>
      </rPr>
      <t>GU-74B</t>
    </r>
    <r>
      <rPr>
        <sz val="10"/>
        <rFont val="TakaoPGothic"/>
        <family val="2"/>
        <charset val="1"/>
      </rPr>
      <t>の２パラで</t>
    </r>
    <r>
      <rPr>
        <sz val="10"/>
        <rFont val="Arial"/>
        <family val="2"/>
        <charset val="1"/>
      </rPr>
      <t>50.1MHz</t>
    </r>
    <r>
      <rPr>
        <sz val="10"/>
        <rFont val="TakaoPGothic"/>
        <family val="2"/>
        <charset val="1"/>
      </rPr>
      <t>で計算した場合、</t>
    </r>
    <r>
      <rPr>
        <sz val="10"/>
        <rFont val="Arial"/>
        <family val="2"/>
        <charset val="1"/>
      </rPr>
      <t>120pF</t>
    </r>
    <r>
      <rPr>
        <sz val="10"/>
        <rFont val="TakaoPGothic"/>
        <family val="2"/>
        <charset val="1"/>
      </rPr>
      <t>では</t>
    </r>
    <r>
      <rPr>
        <sz val="10"/>
        <rFont val="Arial"/>
        <family val="2"/>
        <charset val="1"/>
      </rPr>
      <t>0.08409</t>
    </r>
    <r>
      <rPr>
        <sz val="10"/>
        <rFont val="TakaoPGothic"/>
        <family val="2"/>
        <charset val="1"/>
      </rPr>
      <t>・・・</t>
    </r>
    <r>
      <rPr>
        <sz val="10"/>
        <rFont val="Arial"/>
        <family val="2"/>
        <charset val="1"/>
      </rPr>
      <t>μH</t>
    </r>
    <r>
      <rPr>
        <sz val="10"/>
        <rFont val="TakaoPGothic"/>
        <family val="2"/>
        <charset val="1"/>
      </rPr>
      <t>ですが、</t>
    </r>
  </si>
  <si>
    <r>
      <t>実際には</t>
    </r>
    <r>
      <rPr>
        <sz val="10"/>
        <rFont val="Arial"/>
        <family val="2"/>
        <charset val="1"/>
      </rPr>
      <t>130pF</t>
    </r>
    <r>
      <rPr>
        <sz val="10"/>
        <rFont val="TakaoPGothic"/>
        <family val="2"/>
        <charset val="1"/>
      </rPr>
      <t>だった場合やピッタリしたコイルが作成できない場合等、数値を替えて</t>
    </r>
  </si>
  <si>
    <t>予想することが可能です。</t>
  </si>
  <si>
    <r>
      <t>IMAGINARY</t>
    </r>
    <r>
      <rPr>
        <sz val="10"/>
        <rFont val="TakaoPGothic"/>
        <family val="2"/>
        <charset val="1"/>
      </rPr>
      <t>や</t>
    </r>
    <r>
      <rPr>
        <sz val="10"/>
        <rFont val="Arial"/>
        <family val="2"/>
        <charset val="1"/>
      </rPr>
      <t>COMPLEX</t>
    </r>
    <r>
      <rPr>
        <sz val="10"/>
        <rFont val="TakaoPGothic"/>
        <family val="2"/>
        <charset val="1"/>
      </rPr>
      <t>関数などを駆使すれば、虚数部分の表現も可能ですが、複雑すぎて</t>
    </r>
  </si>
  <si>
    <r>
      <t>かえって分かりづらくなるし、</t>
    </r>
    <r>
      <rPr>
        <sz val="10"/>
        <rFont val="Arial"/>
        <family val="2"/>
        <charset val="1"/>
      </rPr>
      <t>VSWR</t>
    </r>
    <r>
      <rPr>
        <sz val="10"/>
        <rFont val="TakaoPGothic"/>
        <family val="2"/>
        <charset val="1"/>
      </rPr>
      <t>のみならそこまで神経質にならなくても良いようであります。</t>
    </r>
  </si>
  <si>
    <r>
      <t>上は共振周波数・</t>
    </r>
    <r>
      <rPr>
        <sz val="10"/>
        <rFont val="Arial"/>
        <family val="2"/>
        <charset val="1"/>
      </rPr>
      <t>L</t>
    </r>
    <r>
      <rPr>
        <sz val="10"/>
        <rFont val="TakaoPGothic"/>
        <family val="2"/>
        <charset val="1"/>
      </rPr>
      <t>・</t>
    </r>
    <r>
      <rPr>
        <sz val="10"/>
        <rFont val="Arial"/>
        <family val="2"/>
        <charset val="1"/>
      </rPr>
      <t>C</t>
    </r>
    <r>
      <rPr>
        <sz val="10"/>
        <rFont val="TakaoPGothic"/>
        <family val="2"/>
        <charset val="1"/>
      </rPr>
      <t>のいずれかを求める。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</si>
</sst>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name val="TakaoPGothic"/>
      <family val="2"/>
      <charset val="1"/>
    </font>
    <font>
      <sz val="10"/>
      <name val="Arial"/>
      <family val="2"/>
      <charset val="1"/>
    </font>
    <font>
      <b/>
      <sz val="13"/>
      <name val="TakaoPGothic"/>
      <family val="2"/>
      <charset val="1"/>
    </font>
    <font>
      <b/>
      <sz val="13"/>
      <name val="Arial"/>
      <family val="2"/>
      <charset val="1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E6FF00"/>
        <bgColor rgb="FFFFFF00"/>
      </patternFill>
    </fill>
    <fill>
      <patternFill patternType="solid">
        <fgColor rgb="FFAECF00"/>
        <bgColor rgb="FFFFCC00"/>
      </patternFill>
    </fill>
    <fill>
      <patternFill patternType="solid">
        <fgColor rgb="FFFF6633"/>
        <bgColor rgb="FFFF8080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3" borderId="1" xfId="0" applyFont="1" applyFill="1" applyBorder="1" applyProtection="1">
      <protection hidden="1"/>
    </xf>
    <xf numFmtId="0" fontId="1" fillId="3" borderId="1" xfId="0" applyFont="1" applyFill="1" applyBorder="1" applyProtection="1"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0" fontId="1" fillId="0" borderId="1" xfId="0" applyFont="1" applyBorder="1" applyProtection="1">
      <protection hidden="1"/>
    </xf>
    <xf numFmtId="0" fontId="0" fillId="0" borderId="1" xfId="0" applyFont="1" applyBorder="1" applyProtection="1">
      <protection hidden="1"/>
    </xf>
    <xf numFmtId="0" fontId="1" fillId="4" borderId="1" xfId="0" applyFont="1" applyFill="1" applyBorder="1" applyAlignment="1" applyProtection="1">
      <alignment horizontal="center"/>
      <protection hidden="1"/>
    </xf>
    <xf numFmtId="0" fontId="0" fillId="4" borderId="1" xfId="0" applyFont="1" applyFill="1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1" fillId="0" borderId="0" xfId="0" applyFont="1" applyProtection="1">
      <protection hidden="1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E6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AECF00"/>
      <rgbColor rgb="FFFFCC00"/>
      <rgbColor rgb="FFFF9900"/>
      <rgbColor rgb="FFFF66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G52"/>
  <sheetViews>
    <sheetView tabSelected="1" topLeftCell="A16" zoomScaleNormal="100" workbookViewId="0">
      <selection activeCell="D9" sqref="D9"/>
    </sheetView>
  </sheetViews>
  <sheetFormatPr defaultRowHeight="12"/>
  <cols>
    <col min="1" max="1" width="6.21875"/>
    <col min="2" max="2" width="5.109375"/>
    <col min="3" max="3" width="13.77734375"/>
    <col min="4" max="4" width="18.88671875"/>
    <col min="5" max="5" width="17.44140625"/>
    <col min="6" max="1025" width="10.21875"/>
  </cols>
  <sheetData>
    <row r="1" spans="1:7" ht="12.75" customHeight="1">
      <c r="A1" s="1"/>
      <c r="B1" s="1"/>
      <c r="C1" s="1"/>
      <c r="D1" s="1"/>
      <c r="E1" s="1"/>
      <c r="F1" s="1"/>
      <c r="G1" s="1"/>
    </row>
    <row r="2" spans="1:7" ht="15.6" customHeight="1">
      <c r="A2" s="1"/>
      <c r="B2" s="1"/>
      <c r="C2" s="1"/>
      <c r="D2" s="1"/>
      <c r="E2" s="1"/>
      <c r="F2" s="1"/>
      <c r="G2" s="1"/>
    </row>
    <row r="3" spans="1:7">
      <c r="A3" s="1"/>
      <c r="B3" s="2"/>
      <c r="C3" s="2"/>
      <c r="D3" s="2"/>
      <c r="E3" s="2"/>
      <c r="F3" s="2"/>
      <c r="G3" s="1"/>
    </row>
    <row r="4" spans="1:7" ht="13.2">
      <c r="A4" s="1"/>
      <c r="B4" s="2"/>
      <c r="C4" s="3" t="s">
        <v>0</v>
      </c>
      <c r="D4" s="4" t="s">
        <v>1</v>
      </c>
      <c r="E4" s="5" t="s">
        <v>2</v>
      </c>
      <c r="F4" s="2"/>
      <c r="G4" s="1"/>
    </row>
    <row r="5" spans="1:7" ht="13.2">
      <c r="A5" s="1"/>
      <c r="B5" s="2"/>
      <c r="C5" s="6">
        <f>10^3/(2*PI()*SQRT(C7*C9))</f>
        <v>28.999999999922402</v>
      </c>
      <c r="D5" s="6">
        <f>10^6/((2*PI()*D7)^2*D9)</f>
        <v>1.2860815332019464</v>
      </c>
      <c r="E5" s="6">
        <f>10^6/((2*PI()*E9)^2*E7)</f>
        <v>59.999999999678906</v>
      </c>
      <c r="F5" s="7" t="s">
        <v>3</v>
      </c>
      <c r="G5" s="1"/>
    </row>
    <row r="6" spans="1:7" ht="13.2">
      <c r="A6" s="1"/>
      <c r="B6" s="2"/>
      <c r="C6" s="8" t="s">
        <v>1</v>
      </c>
      <c r="D6" s="9" t="s">
        <v>0</v>
      </c>
      <c r="E6" s="8" t="s">
        <v>1</v>
      </c>
      <c r="F6" s="10"/>
      <c r="G6" s="1"/>
    </row>
    <row r="7" spans="1:7" ht="13.2">
      <c r="A7" s="1"/>
      <c r="B7" s="2"/>
      <c r="C7" s="13">
        <v>0.50198763199999996</v>
      </c>
      <c r="D7" s="13">
        <v>18.117999999999999</v>
      </c>
      <c r="E7" s="13">
        <v>0.50198763199999996</v>
      </c>
      <c r="F7" s="7" t="s">
        <v>4</v>
      </c>
      <c r="G7" s="1"/>
    </row>
    <row r="8" spans="1:7" ht="13.2">
      <c r="A8" s="1"/>
      <c r="B8" s="2"/>
      <c r="C8" s="8" t="s">
        <v>2</v>
      </c>
      <c r="D8" s="8" t="s">
        <v>2</v>
      </c>
      <c r="E8" s="9" t="s">
        <v>0</v>
      </c>
      <c r="F8" s="7"/>
      <c r="G8" s="1"/>
    </row>
    <row r="9" spans="1:7" ht="13.2">
      <c r="A9" s="1"/>
      <c r="B9" s="2"/>
      <c r="C9" s="13">
        <v>60</v>
      </c>
      <c r="D9" s="13">
        <v>60</v>
      </c>
      <c r="E9" s="13">
        <v>29</v>
      </c>
      <c r="F9" s="7" t="s">
        <v>4</v>
      </c>
      <c r="G9" s="1"/>
    </row>
    <row r="10" spans="1:7">
      <c r="A10" s="1"/>
      <c r="B10" s="2"/>
      <c r="C10" s="14"/>
      <c r="D10" s="2"/>
      <c r="E10" s="2"/>
      <c r="F10" s="2"/>
      <c r="G10" s="1"/>
    </row>
    <row r="11" spans="1:7">
      <c r="A11" s="1"/>
      <c r="B11" s="1"/>
      <c r="C11" s="1"/>
      <c r="D11" s="1"/>
      <c r="E11" s="1"/>
      <c r="F11" s="1"/>
      <c r="G11" s="1"/>
    </row>
    <row r="12" spans="1:7">
      <c r="A12" s="1"/>
      <c r="B12" s="2"/>
      <c r="C12" s="2"/>
      <c r="D12" s="2"/>
      <c r="E12" s="2"/>
      <c r="F12" s="2"/>
      <c r="G12" s="1"/>
    </row>
    <row r="13" spans="1:7" ht="13.2">
      <c r="A13" s="1"/>
      <c r="B13" s="2"/>
      <c r="C13" s="4" t="s">
        <v>5</v>
      </c>
      <c r="D13" s="4" t="s">
        <v>6</v>
      </c>
      <c r="E13" s="2"/>
      <c r="F13" s="2"/>
      <c r="G13" s="1"/>
    </row>
    <row r="14" spans="1:7" ht="13.2">
      <c r="A14" s="1"/>
      <c r="B14" s="2"/>
      <c r="C14" s="6">
        <f>2*PI()*C16*C18</f>
        <v>113.83875139547973</v>
      </c>
      <c r="D14" s="6">
        <f>10^6/(2*PI()*D16*D18)</f>
        <v>146.4059159324938</v>
      </c>
      <c r="E14" s="2" t="s">
        <v>3</v>
      </c>
      <c r="F14" s="2"/>
      <c r="G14" s="1"/>
    </row>
    <row r="15" spans="1:7" ht="13.2">
      <c r="A15" s="1"/>
      <c r="B15" s="2"/>
      <c r="C15" s="9" t="s">
        <v>7</v>
      </c>
      <c r="D15" s="9" t="s">
        <v>7</v>
      </c>
      <c r="E15" s="2"/>
      <c r="F15" s="2"/>
      <c r="G15" s="1"/>
    </row>
    <row r="16" spans="1:7" ht="13.2">
      <c r="A16" s="1"/>
      <c r="B16" s="2"/>
      <c r="C16" s="13">
        <v>18.117999999999999</v>
      </c>
      <c r="D16" s="6">
        <f>C16</f>
        <v>18.117999999999999</v>
      </c>
      <c r="E16" s="2" t="s">
        <v>4</v>
      </c>
      <c r="F16" s="2"/>
      <c r="G16" s="1"/>
    </row>
    <row r="17" spans="1:7" ht="13.2">
      <c r="A17" s="1"/>
      <c r="B17" s="2"/>
      <c r="C17" s="8" t="s">
        <v>1</v>
      </c>
      <c r="D17" s="8" t="s">
        <v>2</v>
      </c>
      <c r="E17" s="2"/>
      <c r="F17" s="2"/>
      <c r="G17" s="1"/>
    </row>
    <row r="18" spans="1:7" ht="13.2">
      <c r="A18" s="1"/>
      <c r="B18" s="2"/>
      <c r="C18" s="13">
        <v>1</v>
      </c>
      <c r="D18" s="13">
        <v>60</v>
      </c>
      <c r="E18" s="2" t="s">
        <v>4</v>
      </c>
      <c r="F18" s="2"/>
      <c r="G18" s="1"/>
    </row>
    <row r="19" spans="1:7">
      <c r="A19" s="1"/>
      <c r="B19" s="2"/>
      <c r="C19" s="2"/>
      <c r="D19" s="2"/>
      <c r="E19" s="2"/>
      <c r="F19" s="2"/>
      <c r="G19" s="1"/>
    </row>
    <row r="20" spans="1:7" ht="13.2">
      <c r="A20" s="1"/>
      <c r="B20" s="15" t="s">
        <v>8</v>
      </c>
      <c r="C20" s="15"/>
      <c r="D20" s="15"/>
      <c r="E20" s="15"/>
      <c r="F20" s="10"/>
      <c r="G20" s="1"/>
    </row>
    <row r="21" spans="1:7" ht="13.2">
      <c r="A21" s="1"/>
      <c r="B21" s="16">
        <f>(50*C14)/(SQRT(50^2*(1-C14*(1/D14))^2+C14*C14))</f>
        <v>49.76305544094722</v>
      </c>
      <c r="C21" s="16"/>
      <c r="D21" s="16"/>
      <c r="E21" s="16"/>
      <c r="F21" s="11"/>
      <c r="G21" s="1"/>
    </row>
    <row r="22" spans="1:7">
      <c r="A22" s="1"/>
      <c r="B22" s="2"/>
      <c r="C22" s="2"/>
      <c r="D22" s="2"/>
      <c r="E22" s="2"/>
      <c r="F22" s="2"/>
      <c r="G22" s="1"/>
    </row>
    <row r="23" spans="1:7">
      <c r="A23" s="1"/>
      <c r="B23" s="17" t="s">
        <v>9</v>
      </c>
      <c r="C23" s="17"/>
      <c r="D23" s="17"/>
      <c r="E23" s="17"/>
      <c r="F23" s="17"/>
      <c r="G23" s="17"/>
    </row>
    <row r="24" spans="1:7">
      <c r="A24" s="1"/>
      <c r="B24" s="17"/>
      <c r="C24" s="17"/>
      <c r="D24" s="17"/>
      <c r="E24" s="17"/>
      <c r="F24" s="17"/>
      <c r="G24" s="17"/>
    </row>
    <row r="25" spans="1:7">
      <c r="A25" s="2"/>
      <c r="B25" s="2"/>
      <c r="C25" s="2"/>
      <c r="D25" s="2"/>
      <c r="E25" s="2"/>
      <c r="F25" s="2"/>
      <c r="G25" s="2"/>
    </row>
    <row r="26" spans="1:7">
      <c r="A26" s="2"/>
      <c r="B26" s="2"/>
      <c r="C26" s="2"/>
      <c r="D26" s="2"/>
      <c r="E26" s="2"/>
      <c r="F26" s="2"/>
      <c r="G26" s="2"/>
    </row>
    <row r="27" spans="1:7">
      <c r="A27" s="2"/>
      <c r="B27" s="2"/>
      <c r="C27" s="2"/>
      <c r="D27" s="2"/>
      <c r="E27" s="2"/>
      <c r="F27" s="2"/>
      <c r="G27" s="2"/>
    </row>
    <row r="28" spans="1:7" ht="13.2">
      <c r="A28" s="2"/>
      <c r="B28" s="2" t="s">
        <v>32</v>
      </c>
      <c r="C28" s="2"/>
      <c r="D28" s="2"/>
      <c r="E28" s="2"/>
      <c r="F28" s="2"/>
      <c r="G28" s="2"/>
    </row>
    <row r="29" spans="1:7" ht="13.2">
      <c r="A29" s="2"/>
      <c r="B29" s="2" t="s">
        <v>10</v>
      </c>
      <c r="C29" s="2"/>
      <c r="D29" s="2"/>
      <c r="E29" s="2"/>
      <c r="F29" s="2"/>
      <c r="G29" s="2"/>
    </row>
    <row r="30" spans="1:7">
      <c r="A30" s="2"/>
      <c r="B30" s="2"/>
      <c r="C30" s="2"/>
      <c r="D30" s="2"/>
      <c r="E30" s="2"/>
      <c r="F30" s="2"/>
      <c r="G30" s="2"/>
    </row>
    <row r="31" spans="1:7" ht="13.2">
      <c r="A31" s="2"/>
      <c r="B31" s="2"/>
      <c r="C31" s="12" t="s">
        <v>11</v>
      </c>
      <c r="D31" s="2"/>
      <c r="E31" s="2"/>
      <c r="F31" s="2"/>
      <c r="G31" s="2"/>
    </row>
    <row r="32" spans="1:7">
      <c r="A32" s="2"/>
      <c r="B32" s="2"/>
      <c r="C32" s="2" t="s">
        <v>12</v>
      </c>
      <c r="D32" s="2"/>
      <c r="E32" s="2"/>
      <c r="F32" s="2"/>
      <c r="G32" s="2"/>
    </row>
    <row r="33" spans="1:7" ht="13.2">
      <c r="A33" s="2"/>
      <c r="B33" s="2"/>
      <c r="C33" s="2" t="s">
        <v>13</v>
      </c>
      <c r="D33" s="2"/>
      <c r="E33" s="2"/>
      <c r="F33" s="2"/>
      <c r="G33" s="2"/>
    </row>
    <row r="34" spans="1:7">
      <c r="A34" s="2"/>
      <c r="B34" s="2"/>
      <c r="C34" s="2"/>
      <c r="D34" s="2"/>
      <c r="E34" s="2"/>
      <c r="F34" s="2"/>
      <c r="G34" s="2"/>
    </row>
    <row r="35" spans="1:7" ht="13.2">
      <c r="A35" s="2" t="s">
        <v>14</v>
      </c>
      <c r="B35" s="2"/>
      <c r="C35" s="2" t="s">
        <v>15</v>
      </c>
      <c r="D35" s="2"/>
      <c r="E35" s="2"/>
      <c r="F35" s="2"/>
      <c r="G35" s="2"/>
    </row>
    <row r="36" spans="1:7" ht="13.2">
      <c r="A36" s="2"/>
      <c r="B36" s="2"/>
      <c r="C36" s="2" t="s">
        <v>16</v>
      </c>
      <c r="D36" s="2"/>
      <c r="E36" s="2"/>
      <c r="F36" s="2"/>
      <c r="G36" s="2"/>
    </row>
    <row r="37" spans="1:7" ht="13.2">
      <c r="A37" s="2"/>
      <c r="B37" s="2"/>
      <c r="C37" s="12" t="s">
        <v>17</v>
      </c>
      <c r="D37" s="2"/>
      <c r="E37" s="2"/>
      <c r="F37" s="2"/>
      <c r="G37" s="2"/>
    </row>
    <row r="38" spans="1:7" ht="13.2">
      <c r="A38" s="2"/>
      <c r="B38" s="2"/>
      <c r="C38" s="2" t="s">
        <v>18</v>
      </c>
      <c r="D38" s="2"/>
      <c r="E38" s="2"/>
      <c r="F38" s="2"/>
      <c r="G38" s="2"/>
    </row>
    <row r="39" spans="1:7" ht="13.2">
      <c r="A39" s="2"/>
      <c r="B39" s="2"/>
      <c r="C39" s="12" t="s">
        <v>19</v>
      </c>
      <c r="D39" s="2"/>
      <c r="E39" s="2"/>
      <c r="F39" s="2"/>
      <c r="G39" s="2"/>
    </row>
    <row r="40" spans="1:7" ht="13.2">
      <c r="A40" s="2"/>
      <c r="B40" s="2"/>
      <c r="C40" s="2" t="s">
        <v>20</v>
      </c>
      <c r="D40" s="2"/>
      <c r="E40" s="2"/>
      <c r="F40" s="2"/>
      <c r="G40" s="2"/>
    </row>
    <row r="41" spans="1:7">
      <c r="A41" s="2"/>
      <c r="B41" s="2"/>
      <c r="C41" s="2"/>
      <c r="D41" s="2"/>
      <c r="E41" s="2"/>
      <c r="F41" s="2"/>
      <c r="G41" s="2"/>
    </row>
    <row r="42" spans="1:7" ht="13.2">
      <c r="A42" s="2" t="s">
        <v>21</v>
      </c>
      <c r="B42" s="2" t="s">
        <v>22</v>
      </c>
      <c r="C42" s="2"/>
      <c r="D42" s="2"/>
      <c r="E42" s="2"/>
      <c r="F42" s="2"/>
      <c r="G42" s="2"/>
    </row>
    <row r="43" spans="1:7">
      <c r="A43" s="2"/>
      <c r="B43" s="2" t="s">
        <v>23</v>
      </c>
      <c r="C43" s="2"/>
      <c r="D43" s="2"/>
      <c r="E43" s="2"/>
      <c r="F43" s="2"/>
      <c r="G43" s="2"/>
    </row>
    <row r="44" spans="1:7">
      <c r="A44" s="2"/>
      <c r="B44" s="2" t="s">
        <v>24</v>
      </c>
      <c r="C44" s="2"/>
      <c r="D44" s="2"/>
      <c r="E44" s="2"/>
      <c r="F44" s="2"/>
      <c r="G44" s="2"/>
    </row>
    <row r="45" spans="1:7">
      <c r="A45" s="2"/>
      <c r="B45" s="2" t="s">
        <v>25</v>
      </c>
      <c r="C45" s="2"/>
      <c r="D45" s="2"/>
      <c r="E45" s="2"/>
      <c r="F45" s="2"/>
      <c r="G45" s="2"/>
    </row>
    <row r="46" spans="1:7">
      <c r="A46" s="2"/>
      <c r="B46" s="2" t="s">
        <v>26</v>
      </c>
      <c r="C46" s="2"/>
      <c r="D46" s="2"/>
      <c r="E46" s="2"/>
      <c r="F46" s="2"/>
      <c r="G46" s="2"/>
    </row>
    <row r="47" spans="1:7" ht="13.2">
      <c r="A47" s="2"/>
      <c r="B47" s="2" t="s">
        <v>27</v>
      </c>
      <c r="C47" s="2"/>
      <c r="D47" s="2"/>
      <c r="E47" s="2"/>
      <c r="F47" s="2"/>
      <c r="G47" s="2"/>
    </row>
    <row r="48" spans="1:7" ht="13.2">
      <c r="A48" s="2"/>
      <c r="B48" s="2" t="s">
        <v>28</v>
      </c>
      <c r="C48" s="2"/>
      <c r="D48" s="2"/>
      <c r="E48" s="2"/>
      <c r="F48" s="2"/>
      <c r="G48" s="2"/>
    </row>
    <row r="49" spans="1:7">
      <c r="A49" s="2"/>
      <c r="B49" s="2" t="s">
        <v>29</v>
      </c>
      <c r="C49" s="2"/>
      <c r="D49" s="2"/>
      <c r="E49" s="2"/>
      <c r="F49" s="2"/>
      <c r="G49" s="2"/>
    </row>
    <row r="50" spans="1:7">
      <c r="A50" s="2"/>
      <c r="B50" s="2"/>
      <c r="C50" s="2"/>
      <c r="D50" s="2"/>
      <c r="E50" s="2"/>
      <c r="F50" s="2"/>
      <c r="G50" s="2"/>
    </row>
    <row r="51" spans="1:7" ht="13.2">
      <c r="A51" s="2"/>
      <c r="B51" s="12" t="s">
        <v>30</v>
      </c>
      <c r="C51" s="2"/>
      <c r="D51" s="2"/>
      <c r="E51" s="2"/>
      <c r="F51" s="2"/>
      <c r="G51" s="2"/>
    </row>
    <row r="52" spans="1:7" ht="13.2">
      <c r="A52" s="2"/>
      <c r="B52" s="2" t="s">
        <v>31</v>
      </c>
      <c r="C52" s="2"/>
      <c r="D52" s="2"/>
      <c r="E52" s="2"/>
      <c r="F52" s="2"/>
      <c r="G52" s="2"/>
    </row>
  </sheetData>
  <sheetProtection algorithmName="SHA-512" hashValue="RoWMrP+0QWDWlaaJ7fteYQVNYZE398eD20zZ3qdQpjsGDsizs1wAo6iO0i7co2OCdZthYB+nQYdXpVUhXNVuQg==" saltValue="vMYMYSsEOlocGcSY9aHlPA==" spinCount="100000" sheet="1" objects="1" scenarios="1" selectLockedCells="1"/>
  <mergeCells count="3">
    <mergeCell ref="B20:E20"/>
    <mergeCell ref="B21:E21"/>
    <mergeCell ref="B23:G24"/>
  </mergeCells>
  <phoneticPr fontId="4"/>
  <pageMargins left="0.78749999999999998" right="0.78749999999999998" top="1.05277777777778" bottom="1.05277777777778" header="0.78749999999999998" footer="0.78749999999999998"/>
  <pageSetup paperSize="9" orientation="portrait" useFirstPageNumber="1" horizontalDpi="4294967293" verticalDpi="0" r:id="rId1"/>
  <headerFooter>
    <oddHeader>&amp;C&amp;"Times New Roman,標準"&amp;12&amp;A</oddHeader>
    <oddFooter>&amp;C&amp;"Times New Roman,標準"&amp;12ページ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mainte</cp:lastModifiedBy>
  <cp:revision>0</cp:revision>
  <dcterms:created xsi:type="dcterms:W3CDTF">2014-07-22T09:32:40Z</dcterms:created>
  <dcterms:modified xsi:type="dcterms:W3CDTF">2014-07-22T12:50:45Z</dcterms:modified>
  <dc:language>ja-JP</dc:language>
</cp:coreProperties>
</file>